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inrevisor-my.sharepoint.com/personal/ab_dinrevisor_net/Documents/Din Revisor/Din Revisor samling/Beregningsark/"/>
    </mc:Choice>
  </mc:AlternateContent>
  <xr:revisionPtr revIDLastSave="160" documentId="13_ncr:1_{D167F923-7AD2-44F6-8D29-DD64277510C1}" xr6:coauthVersionLast="47" xr6:coauthVersionMax="47" xr10:uidLastSave="{D92844C3-9ED7-452E-A538-8A069C512C68}"/>
  <workbookProtection workbookAlgorithmName="SHA-512" workbookHashValue="a8djik16gdS42Fe+P7BP0eXmYuqq+w9c2OxZM+iyCncn2Y6tsCDkUNY74PJra1clYwFqJKcpf6HAaRc7ptL9gQ==" workbookSaltValue="12q7srxShJ8Zq3KyUOqHcA==" workbookSpinCount="100000" lockStructure="1"/>
  <bookViews>
    <workbookView xWindow="5130" yWindow="30" windowWidth="28800" windowHeight="20895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42" i="1"/>
  <c r="E40" i="1"/>
  <c r="E37" i="1"/>
  <c r="E36" i="1"/>
  <c r="E35" i="1"/>
  <c r="E34" i="1"/>
  <c r="E31" i="1"/>
  <c r="E28" i="1"/>
  <c r="E27" i="1"/>
  <c r="E26" i="1"/>
  <c r="E25" i="1"/>
  <c r="E24" i="1"/>
  <c r="E20" i="1"/>
  <c r="E19" i="1"/>
  <c r="E18" i="1"/>
  <c r="E17" i="1"/>
  <c r="E16" i="1"/>
  <c r="E15" i="1"/>
  <c r="E14" i="1"/>
  <c r="D14" i="1" s="1"/>
  <c r="D9" i="1"/>
  <c r="D8" i="1"/>
  <c r="D7" i="1"/>
  <c r="D31" i="1" l="1"/>
  <c r="D25" i="1"/>
  <c r="D26" i="1"/>
  <c r="D27" i="1"/>
  <c r="D17" i="1" l="1"/>
  <c r="D42" i="1"/>
  <c r="D36" i="1"/>
  <c r="D37" i="1"/>
  <c r="D16" i="1"/>
  <c r="D28" i="1"/>
  <c r="D35" i="1"/>
  <c r="D34" i="1"/>
  <c r="D15" i="1"/>
  <c r="D20" i="1"/>
  <c r="D24" i="1"/>
  <c r="D19" i="1"/>
  <c r="D40" i="1"/>
  <c r="D18" i="1"/>
  <c r="D29" i="1" l="1"/>
  <c r="D38" i="1"/>
  <c r="D21" i="1"/>
  <c r="D44" i="1" l="1"/>
  <c r="D46" i="1" s="1"/>
  <c r="D49" i="1" s="1"/>
  <c r="D48" i="1" l="1"/>
</calcChain>
</file>

<file path=xl/sharedStrings.xml><?xml version="1.0" encoding="utf-8"?>
<sst xmlns="http://schemas.openxmlformats.org/spreadsheetml/2006/main" count="34" uniqueCount="34">
  <si>
    <t>Medlemmer af husstanden</t>
  </si>
  <si>
    <t>Antal personer over 18 år</t>
  </si>
  <si>
    <t>Antal personer mellem 14 og 18 år</t>
  </si>
  <si>
    <t>Antal personer under 14 år</t>
  </si>
  <si>
    <t>Fødevarer</t>
  </si>
  <si>
    <t>Brød, mel, gryn kager, pasta, ris o.l.</t>
  </si>
  <si>
    <t>Kød og kødvarer</t>
  </si>
  <si>
    <t>Fisk og fiskevarer</t>
  </si>
  <si>
    <t>Mælk, fløde, ost, æg, smør, margarine, olie</t>
  </si>
  <si>
    <t>Frugt, grøntsager og kartofler</t>
  </si>
  <si>
    <t>Kaffe, te, kakao og sukker</t>
  </si>
  <si>
    <t>Andre fødevarer</t>
  </si>
  <si>
    <t>Drikkevarer</t>
  </si>
  <si>
    <t>Sodavand o.l.</t>
  </si>
  <si>
    <t>Spiritus og likør</t>
  </si>
  <si>
    <t>Vin, port-, frugt- og hedvin, champagne</t>
  </si>
  <si>
    <t>Øl</t>
  </si>
  <si>
    <t>Andre drikkevarer</t>
  </si>
  <si>
    <t>Tobak (medtages kun for rygere)</t>
  </si>
  <si>
    <t>Andet</t>
  </si>
  <si>
    <t>Rengørings- og pudsemidler og - udstyr</t>
  </si>
  <si>
    <t>Blomster, planter, gødning o.l.</t>
  </si>
  <si>
    <t>Aviser og tidsskrifter</t>
  </si>
  <si>
    <t>Toiletartikler og andet til personlig pleje</t>
  </si>
  <si>
    <t>Beklædning</t>
  </si>
  <si>
    <t>Fodtøj</t>
  </si>
  <si>
    <t>Forbrug af egne varer i alt</t>
  </si>
  <si>
    <t>Forbrug af egne varer i alt med moms</t>
  </si>
  <si>
    <t>Pr. kvartal</t>
  </si>
  <si>
    <t>Pr. måned</t>
  </si>
  <si>
    <t>Satser</t>
  </si>
  <si>
    <t>Medtages</t>
  </si>
  <si>
    <t>Forbrug</t>
  </si>
  <si>
    <t>Forbrug af egne varer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</si>
</sst>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imes New Roman"/>
      <family val="2"/>
    </font>
    <font>
      <sz val="11"/>
      <color theme="0"/>
      <name val="Times New Roman"/>
      <family val="2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1" fillId="0" borderId="6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0" xfId="0" applyNumberFormat="1" applyFont="1"/>
    <xf numFmtId="3" fontId="0" fillId="0" borderId="0" xfId="0" applyNumberFormat="1"/>
    <xf numFmtId="3" fontId="0" fillId="0" borderId="6" xfId="0" applyNumberForma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4" fontId="0" fillId="0" borderId="6" xfId="0" applyNumberFormat="1" applyBorder="1"/>
    <xf numFmtId="0" fontId="0" fillId="0" borderId="9" xfId="0" applyBorder="1"/>
    <xf numFmtId="3" fontId="0" fillId="0" borderId="10" xfId="0" applyNumberFormat="1" applyBorder="1"/>
    <xf numFmtId="0" fontId="0" fillId="0" borderId="10" xfId="0" applyBorder="1"/>
    <xf numFmtId="4" fontId="0" fillId="0" borderId="11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13" lockText="1" noThreeD="1"/>
</file>

<file path=xl/ctrlProps/ctrlProp10.xml><?xml version="1.0" encoding="utf-8"?>
<formControlPr xmlns="http://schemas.microsoft.com/office/spreadsheetml/2009/9/main" objectType="CheckBox" fmlaLink="$F$24" lockText="1" noThreeD="1"/>
</file>

<file path=xl/ctrlProps/ctrlProp11.xml><?xml version="1.0" encoding="utf-8"?>
<formControlPr xmlns="http://schemas.microsoft.com/office/spreadsheetml/2009/9/main" objectType="CheckBox" fmlaLink="$F$25" lockText="1" noThreeD="1"/>
</file>

<file path=xl/ctrlProps/ctrlProp12.xml><?xml version="1.0" encoding="utf-8"?>
<formControlPr xmlns="http://schemas.microsoft.com/office/spreadsheetml/2009/9/main" objectType="CheckBox" fmlaLink="$F$26" lockText="1" noThreeD="1"/>
</file>

<file path=xl/ctrlProps/ctrlProp13.xml><?xml version="1.0" encoding="utf-8"?>
<formControlPr xmlns="http://schemas.microsoft.com/office/spreadsheetml/2009/9/main" objectType="CheckBox" fmlaLink="$F$27" lockText="1" noThreeD="1"/>
</file>

<file path=xl/ctrlProps/ctrlProp14.xml><?xml version="1.0" encoding="utf-8"?>
<formControlPr xmlns="http://schemas.microsoft.com/office/spreadsheetml/2009/9/main" objectType="CheckBox" fmlaLink="$F$28" lockText="1" noThreeD="1"/>
</file>

<file path=xl/ctrlProps/ctrlProp15.xml><?xml version="1.0" encoding="utf-8"?>
<formControlPr xmlns="http://schemas.microsoft.com/office/spreadsheetml/2009/9/main" objectType="CheckBox" checked="Checked" fmlaLink="$F$31" lockText="1" noThreeD="1"/>
</file>

<file path=xl/ctrlProps/ctrlProp16.xml><?xml version="1.0" encoding="utf-8"?>
<formControlPr xmlns="http://schemas.microsoft.com/office/spreadsheetml/2009/9/main" objectType="CheckBox" fmlaLink="$F$33" lockText="1" noThreeD="1"/>
</file>

<file path=xl/ctrlProps/ctrlProp17.xml><?xml version="1.0" encoding="utf-8"?>
<formControlPr xmlns="http://schemas.microsoft.com/office/spreadsheetml/2009/9/main" objectType="CheckBox" fmlaLink="$F$34" lockText="1" noThreeD="1"/>
</file>

<file path=xl/ctrlProps/ctrlProp18.xml><?xml version="1.0" encoding="utf-8"?>
<formControlPr xmlns="http://schemas.microsoft.com/office/spreadsheetml/2009/9/main" objectType="CheckBox" fmlaLink="$F$35" lockText="1" noThreeD="1"/>
</file>

<file path=xl/ctrlProps/ctrlProp19.xml><?xml version="1.0" encoding="utf-8"?>
<formControlPr xmlns="http://schemas.microsoft.com/office/spreadsheetml/2009/9/main" objectType="CheckBox" fmlaLink="$F$36" lockText="1" noThreeD="1"/>
</file>

<file path=xl/ctrlProps/ctrlProp2.xml><?xml version="1.0" encoding="utf-8"?>
<formControlPr xmlns="http://schemas.microsoft.com/office/spreadsheetml/2009/9/main" objectType="CheckBox" fmlaLink="$F$14" lockText="1" noThreeD="1"/>
</file>

<file path=xl/ctrlProps/ctrlProp20.xml><?xml version="1.0" encoding="utf-8"?>
<formControlPr xmlns="http://schemas.microsoft.com/office/spreadsheetml/2009/9/main" objectType="CheckBox" fmlaLink="$F$37" lockText="1" noThreeD="1"/>
</file>

<file path=xl/ctrlProps/ctrlProp21.xml><?xml version="1.0" encoding="utf-8"?>
<formControlPr xmlns="http://schemas.microsoft.com/office/spreadsheetml/2009/9/main" objectType="CheckBox" fmlaLink="$F$40" lockText="1" noThreeD="1"/>
</file>

<file path=xl/ctrlProps/ctrlProp22.xml><?xml version="1.0" encoding="utf-8"?>
<formControlPr xmlns="http://schemas.microsoft.com/office/spreadsheetml/2009/9/main" objectType="CheckBox" fmlaLink="$F$42" lockText="1" noThreeD="1"/>
</file>

<file path=xl/ctrlProps/ctrlProp3.xml><?xml version="1.0" encoding="utf-8"?>
<formControlPr xmlns="http://schemas.microsoft.com/office/spreadsheetml/2009/9/main" objectType="CheckBox" fmlaLink="$F$15" lockText="1" noThreeD="1"/>
</file>

<file path=xl/ctrlProps/ctrlProp4.xml><?xml version="1.0" encoding="utf-8"?>
<formControlPr xmlns="http://schemas.microsoft.com/office/spreadsheetml/2009/9/main" objectType="CheckBox" fmlaLink="$F$16" lockText="1" noThreeD="1"/>
</file>

<file path=xl/ctrlProps/ctrlProp5.xml><?xml version="1.0" encoding="utf-8"?>
<formControlPr xmlns="http://schemas.microsoft.com/office/spreadsheetml/2009/9/main" objectType="CheckBox" fmlaLink="$F$17" lockText="1" noThreeD="1"/>
</file>

<file path=xl/ctrlProps/ctrlProp6.xml><?xml version="1.0" encoding="utf-8"?>
<formControlPr xmlns="http://schemas.microsoft.com/office/spreadsheetml/2009/9/main" objectType="CheckBox" fmlaLink="$F$18" lockText="1" noThreeD="1"/>
</file>

<file path=xl/ctrlProps/ctrlProp7.xml><?xml version="1.0" encoding="utf-8"?>
<formControlPr xmlns="http://schemas.microsoft.com/office/spreadsheetml/2009/9/main" objectType="CheckBox" fmlaLink="$F$19" lockText="1" noThreeD="1"/>
</file>

<file path=xl/ctrlProps/ctrlProp8.xml><?xml version="1.0" encoding="utf-8"?>
<formControlPr xmlns="http://schemas.microsoft.com/office/spreadsheetml/2009/9/main" objectType="CheckBox" fmlaLink="$F$20" lockText="1" noThreeD="1"/>
</file>

<file path=xl/ctrlProps/ctrlProp9.xml><?xml version="1.0" encoding="utf-8"?>
<formControlPr xmlns="http://schemas.microsoft.com/office/spreadsheetml/2009/9/main" objectType="CheckBox" checked="Checked" fmlaLink="$F$2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11</xdr:row>
          <xdr:rowOff>180975</xdr:rowOff>
        </xdr:from>
        <xdr:to>
          <xdr:col>2</xdr:col>
          <xdr:colOff>552450</xdr:colOff>
          <xdr:row>13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12</xdr:row>
          <xdr:rowOff>180975</xdr:rowOff>
        </xdr:from>
        <xdr:to>
          <xdr:col>2</xdr:col>
          <xdr:colOff>552450</xdr:colOff>
          <xdr:row>14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13</xdr:row>
          <xdr:rowOff>180975</xdr:rowOff>
        </xdr:from>
        <xdr:to>
          <xdr:col>2</xdr:col>
          <xdr:colOff>552450</xdr:colOff>
          <xdr:row>15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14</xdr:row>
          <xdr:rowOff>180975</xdr:rowOff>
        </xdr:from>
        <xdr:to>
          <xdr:col>2</xdr:col>
          <xdr:colOff>552450</xdr:colOff>
          <xdr:row>16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15</xdr:row>
          <xdr:rowOff>180975</xdr:rowOff>
        </xdr:from>
        <xdr:to>
          <xdr:col>2</xdr:col>
          <xdr:colOff>552450</xdr:colOff>
          <xdr:row>17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16</xdr:row>
          <xdr:rowOff>180975</xdr:rowOff>
        </xdr:from>
        <xdr:to>
          <xdr:col>2</xdr:col>
          <xdr:colOff>552450</xdr:colOff>
          <xdr:row>18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17</xdr:row>
          <xdr:rowOff>180975</xdr:rowOff>
        </xdr:from>
        <xdr:to>
          <xdr:col>2</xdr:col>
          <xdr:colOff>552450</xdr:colOff>
          <xdr:row>19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18</xdr:row>
          <xdr:rowOff>180975</xdr:rowOff>
        </xdr:from>
        <xdr:to>
          <xdr:col>2</xdr:col>
          <xdr:colOff>552450</xdr:colOff>
          <xdr:row>20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21</xdr:row>
          <xdr:rowOff>180975</xdr:rowOff>
        </xdr:from>
        <xdr:to>
          <xdr:col>2</xdr:col>
          <xdr:colOff>552450</xdr:colOff>
          <xdr:row>23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22</xdr:row>
          <xdr:rowOff>180975</xdr:rowOff>
        </xdr:from>
        <xdr:to>
          <xdr:col>2</xdr:col>
          <xdr:colOff>552450</xdr:colOff>
          <xdr:row>24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23</xdr:row>
          <xdr:rowOff>180975</xdr:rowOff>
        </xdr:from>
        <xdr:to>
          <xdr:col>2</xdr:col>
          <xdr:colOff>552450</xdr:colOff>
          <xdr:row>25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24</xdr:row>
          <xdr:rowOff>180975</xdr:rowOff>
        </xdr:from>
        <xdr:to>
          <xdr:col>2</xdr:col>
          <xdr:colOff>552450</xdr:colOff>
          <xdr:row>26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25</xdr:row>
          <xdr:rowOff>180975</xdr:rowOff>
        </xdr:from>
        <xdr:to>
          <xdr:col>2</xdr:col>
          <xdr:colOff>552450</xdr:colOff>
          <xdr:row>27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26</xdr:row>
          <xdr:rowOff>180975</xdr:rowOff>
        </xdr:from>
        <xdr:to>
          <xdr:col>2</xdr:col>
          <xdr:colOff>552450</xdr:colOff>
          <xdr:row>28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29</xdr:row>
          <xdr:rowOff>180975</xdr:rowOff>
        </xdr:from>
        <xdr:to>
          <xdr:col>2</xdr:col>
          <xdr:colOff>552450</xdr:colOff>
          <xdr:row>31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31</xdr:row>
          <xdr:rowOff>180975</xdr:rowOff>
        </xdr:from>
        <xdr:to>
          <xdr:col>2</xdr:col>
          <xdr:colOff>552450</xdr:colOff>
          <xdr:row>33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32</xdr:row>
          <xdr:rowOff>180975</xdr:rowOff>
        </xdr:from>
        <xdr:to>
          <xdr:col>2</xdr:col>
          <xdr:colOff>552450</xdr:colOff>
          <xdr:row>34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33</xdr:row>
          <xdr:rowOff>180975</xdr:rowOff>
        </xdr:from>
        <xdr:to>
          <xdr:col>2</xdr:col>
          <xdr:colOff>552450</xdr:colOff>
          <xdr:row>35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34</xdr:row>
          <xdr:rowOff>180975</xdr:rowOff>
        </xdr:from>
        <xdr:to>
          <xdr:col>2</xdr:col>
          <xdr:colOff>552450</xdr:colOff>
          <xdr:row>36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35</xdr:row>
          <xdr:rowOff>180975</xdr:rowOff>
        </xdr:from>
        <xdr:to>
          <xdr:col>2</xdr:col>
          <xdr:colOff>552450</xdr:colOff>
          <xdr:row>37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38</xdr:row>
          <xdr:rowOff>180975</xdr:rowOff>
        </xdr:from>
        <xdr:to>
          <xdr:col>2</xdr:col>
          <xdr:colOff>552450</xdr:colOff>
          <xdr:row>40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40</xdr:row>
          <xdr:rowOff>180975</xdr:rowOff>
        </xdr:from>
        <xdr:to>
          <xdr:col>2</xdr:col>
          <xdr:colOff>552450</xdr:colOff>
          <xdr:row>42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1457325</xdr:colOff>
      <xdr:row>1</xdr:row>
      <xdr:rowOff>38100</xdr:rowOff>
    </xdr:from>
    <xdr:to>
      <xdr:col>3</xdr:col>
      <xdr:colOff>333375</xdr:colOff>
      <xdr:row>4</xdr:row>
      <xdr:rowOff>91530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361950"/>
          <a:ext cx="2543175" cy="62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showGridLines="0" tabSelected="1" workbookViewId="0">
      <selection activeCell="I7" sqref="I7"/>
    </sheetView>
  </sheetViews>
  <sheetFormatPr defaultRowHeight="15" x14ac:dyDescent="0.25"/>
  <cols>
    <col min="1" max="1" width="37.28515625" bestFit="1" customWidth="1"/>
    <col min="2" max="2" width="7.28515625" bestFit="1" customWidth="1"/>
    <col min="3" max="3" width="10.42578125" bestFit="1" customWidth="1"/>
    <col min="4" max="4" width="8.5703125" bestFit="1" customWidth="1"/>
    <col min="5" max="5" width="5" hidden="1" customWidth="1"/>
    <col min="6" max="6" width="7.7109375" hidden="1" customWidth="1"/>
  </cols>
  <sheetData>
    <row r="1" spans="1:6" ht="25.5" x14ac:dyDescent="0.35">
      <c r="A1" s="19" t="s">
        <v>33</v>
      </c>
      <c r="B1" s="20"/>
      <c r="C1" s="20"/>
      <c r="D1" s="21"/>
    </row>
    <row r="2" spans="1:6" x14ac:dyDescent="0.25">
      <c r="A2" s="3"/>
      <c r="D2" s="4"/>
    </row>
    <row r="3" spans="1:6" x14ac:dyDescent="0.25">
      <c r="A3" s="3"/>
      <c r="D3" s="4"/>
    </row>
    <row r="4" spans="1:6" x14ac:dyDescent="0.25">
      <c r="A4" s="3"/>
      <c r="D4" s="4"/>
    </row>
    <row r="5" spans="1:6" x14ac:dyDescent="0.25">
      <c r="A5" s="3"/>
      <c r="D5" s="4"/>
    </row>
    <row r="6" spans="1:6" x14ac:dyDescent="0.25">
      <c r="A6" s="5" t="s">
        <v>0</v>
      </c>
      <c r="D6" s="4"/>
    </row>
    <row r="7" spans="1:6" x14ac:dyDescent="0.25">
      <c r="A7" s="3" t="s">
        <v>1</v>
      </c>
      <c r="B7" s="2">
        <v>2</v>
      </c>
      <c r="D7" s="6">
        <f>IF(B7=1,1,IF(B7=2,1.5,IF(B7=3,2,IF(B7=4,2.5,IF(B7=5,3,IF(B7=6,3.5,0))))))</f>
        <v>1.5</v>
      </c>
    </row>
    <row r="8" spans="1:6" x14ac:dyDescent="0.25">
      <c r="A8" s="3" t="s">
        <v>2</v>
      </c>
      <c r="B8" s="2">
        <v>0</v>
      </c>
      <c r="D8" s="6">
        <f>IF((B8+B7)=1,1,IF((B8+B7)=2,1.5,IF((B8+B7)=3,2,IF((B8+B7)=4,2.5,IF((B8+B7)=5,3,IF((B8+B7)=6,3.5,IF((B8+B7)=7,4,0)))))))</f>
        <v>1.5</v>
      </c>
      <c r="E8">
        <f>D8+D9</f>
        <v>1.5</v>
      </c>
    </row>
    <row r="9" spans="1:6" x14ac:dyDescent="0.25">
      <c r="A9" s="3" t="s">
        <v>3</v>
      </c>
      <c r="B9" s="2">
        <v>0</v>
      </c>
      <c r="D9" s="6">
        <f>IF(B9=1,0.3,IF(B9=2,0.6,IF(B9=3,0.9,IF(B9=4,1.2,IF(B9=5,1.5,IF(B9=6,1.8,0))))))</f>
        <v>0</v>
      </c>
    </row>
    <row r="10" spans="1:6" x14ac:dyDescent="0.25">
      <c r="A10" s="3"/>
      <c r="D10" s="4"/>
    </row>
    <row r="11" spans="1:6" x14ac:dyDescent="0.25">
      <c r="A11" s="3"/>
      <c r="B11" s="7" t="s">
        <v>30</v>
      </c>
      <c r="C11" s="7" t="s">
        <v>31</v>
      </c>
      <c r="D11" s="8" t="s">
        <v>32</v>
      </c>
    </row>
    <row r="12" spans="1:6" x14ac:dyDescent="0.25">
      <c r="A12" s="3"/>
      <c r="D12" s="4"/>
    </row>
    <row r="13" spans="1:6" x14ac:dyDescent="0.25">
      <c r="A13" s="5" t="s">
        <v>4</v>
      </c>
      <c r="B13" s="9">
        <v>17050</v>
      </c>
      <c r="D13" s="4"/>
      <c r="F13" s="1" t="b">
        <v>0</v>
      </c>
    </row>
    <row r="14" spans="1:6" x14ac:dyDescent="0.25">
      <c r="A14" s="3" t="s">
        <v>5</v>
      </c>
      <c r="B14" s="10">
        <v>3160</v>
      </c>
      <c r="D14" s="11">
        <f>E14*$E$8</f>
        <v>0</v>
      </c>
      <c r="E14">
        <f>IF($F$13=TRUE,B14,IF(F14=TRUE,B14,0))</f>
        <v>0</v>
      </c>
      <c r="F14" s="1" t="b">
        <v>0</v>
      </c>
    </row>
    <row r="15" spans="1:6" x14ac:dyDescent="0.25">
      <c r="A15" s="3" t="s">
        <v>6</v>
      </c>
      <c r="B15" s="10">
        <v>3370</v>
      </c>
      <c r="D15" s="11">
        <f t="shared" ref="D15:D20" si="0">E15*$E$8</f>
        <v>0</v>
      </c>
      <c r="E15">
        <f t="shared" ref="E15:E20" si="1">IF($F$13=TRUE,B15,IF(F15=TRUE,B15,0))</f>
        <v>0</v>
      </c>
      <c r="F15" s="1" t="b">
        <v>0</v>
      </c>
    </row>
    <row r="16" spans="1:6" x14ac:dyDescent="0.25">
      <c r="A16" s="3" t="s">
        <v>7</v>
      </c>
      <c r="B16" s="10">
        <v>920</v>
      </c>
      <c r="D16" s="11">
        <f t="shared" si="0"/>
        <v>0</v>
      </c>
      <c r="E16">
        <f t="shared" si="1"/>
        <v>0</v>
      </c>
      <c r="F16" s="1" t="b">
        <v>0</v>
      </c>
    </row>
    <row r="17" spans="1:6" x14ac:dyDescent="0.25">
      <c r="A17" s="3" t="s">
        <v>8</v>
      </c>
      <c r="B17" s="10">
        <v>3590</v>
      </c>
      <c r="D17" s="11">
        <f t="shared" si="0"/>
        <v>0</v>
      </c>
      <c r="E17">
        <f t="shared" si="1"/>
        <v>0</v>
      </c>
      <c r="F17" s="1" t="b">
        <v>0</v>
      </c>
    </row>
    <row r="18" spans="1:6" x14ac:dyDescent="0.25">
      <c r="A18" s="3" t="s">
        <v>9</v>
      </c>
      <c r="B18" s="10">
        <v>2820</v>
      </c>
      <c r="D18" s="11">
        <f t="shared" si="0"/>
        <v>0</v>
      </c>
      <c r="E18">
        <f t="shared" si="1"/>
        <v>0</v>
      </c>
      <c r="F18" s="1" t="b">
        <v>0</v>
      </c>
    </row>
    <row r="19" spans="1:6" x14ac:dyDescent="0.25">
      <c r="A19" s="3" t="s">
        <v>10</v>
      </c>
      <c r="B19" s="10">
        <v>2640</v>
      </c>
      <c r="D19" s="11">
        <f t="shared" si="0"/>
        <v>0</v>
      </c>
      <c r="E19">
        <f t="shared" si="1"/>
        <v>0</v>
      </c>
      <c r="F19" s="1" t="b">
        <v>0</v>
      </c>
    </row>
    <row r="20" spans="1:6" x14ac:dyDescent="0.25">
      <c r="A20" s="3" t="s">
        <v>11</v>
      </c>
      <c r="B20" s="10">
        <v>550</v>
      </c>
      <c r="D20" s="11">
        <f t="shared" si="0"/>
        <v>0</v>
      </c>
      <c r="E20">
        <f t="shared" si="1"/>
        <v>0</v>
      </c>
      <c r="F20" s="1" t="b">
        <v>0</v>
      </c>
    </row>
    <row r="21" spans="1:6" x14ac:dyDescent="0.25">
      <c r="A21" s="3"/>
      <c r="B21" s="10"/>
      <c r="D21" s="12">
        <f>SUM(D14:D20)</f>
        <v>0</v>
      </c>
      <c r="F21" s="1"/>
    </row>
    <row r="22" spans="1:6" x14ac:dyDescent="0.25">
      <c r="A22" s="3"/>
      <c r="B22" s="10"/>
      <c r="D22" s="11"/>
      <c r="F22" s="1"/>
    </row>
    <row r="23" spans="1:6" x14ac:dyDescent="0.25">
      <c r="A23" s="5" t="s">
        <v>12</v>
      </c>
      <c r="B23" s="9">
        <v>4180</v>
      </c>
      <c r="D23" s="11"/>
      <c r="F23" s="1" t="b">
        <v>1</v>
      </c>
    </row>
    <row r="24" spans="1:6" x14ac:dyDescent="0.25">
      <c r="A24" s="3" t="s">
        <v>13</v>
      </c>
      <c r="B24" s="10">
        <v>1200</v>
      </c>
      <c r="D24" s="11">
        <f t="shared" ref="D24:D28" si="2">E24*$E$8</f>
        <v>1800</v>
      </c>
      <c r="E24">
        <f>IF($F$23=TRUE,B24,IF(F24=TRUE,B24,0))</f>
        <v>1200</v>
      </c>
      <c r="F24" s="1" t="b">
        <v>0</v>
      </c>
    </row>
    <row r="25" spans="1:6" x14ac:dyDescent="0.25">
      <c r="A25" s="3" t="s">
        <v>14</v>
      </c>
      <c r="B25" s="10">
        <v>350</v>
      </c>
      <c r="D25" s="11">
        <f>E25*$D$7</f>
        <v>525</v>
      </c>
      <c r="E25">
        <f t="shared" ref="E25:E28" si="3">IF($F$23=TRUE,B25,IF(F25=TRUE,B25,0))</f>
        <v>350</v>
      </c>
      <c r="F25" s="1" t="b">
        <v>0</v>
      </c>
    </row>
    <row r="26" spans="1:6" x14ac:dyDescent="0.25">
      <c r="A26" s="3" t="s">
        <v>15</v>
      </c>
      <c r="B26" s="10">
        <v>1410</v>
      </c>
      <c r="D26" s="11">
        <f t="shared" ref="D26:D27" si="4">E26*$D$7</f>
        <v>2115</v>
      </c>
      <c r="E26">
        <f t="shared" si="3"/>
        <v>1410</v>
      </c>
      <c r="F26" s="1" t="b">
        <v>0</v>
      </c>
    </row>
    <row r="27" spans="1:6" x14ac:dyDescent="0.25">
      <c r="A27" s="3" t="s">
        <v>16</v>
      </c>
      <c r="B27" s="10">
        <v>930</v>
      </c>
      <c r="D27" s="11">
        <f t="shared" si="4"/>
        <v>1395</v>
      </c>
      <c r="E27">
        <f t="shared" si="3"/>
        <v>930</v>
      </c>
      <c r="F27" s="1" t="b">
        <v>0</v>
      </c>
    </row>
    <row r="28" spans="1:6" x14ac:dyDescent="0.25">
      <c r="A28" s="3" t="s">
        <v>17</v>
      </c>
      <c r="B28" s="10">
        <v>290</v>
      </c>
      <c r="D28" s="11">
        <f t="shared" si="2"/>
        <v>435</v>
      </c>
      <c r="E28">
        <f t="shared" si="3"/>
        <v>290</v>
      </c>
      <c r="F28" s="1" t="b">
        <v>0</v>
      </c>
    </row>
    <row r="29" spans="1:6" x14ac:dyDescent="0.25">
      <c r="A29" s="3"/>
      <c r="B29" s="10"/>
      <c r="D29" s="12">
        <f>SUM(D24:D28)</f>
        <v>6270</v>
      </c>
      <c r="F29" s="1"/>
    </row>
    <row r="30" spans="1:6" x14ac:dyDescent="0.25">
      <c r="A30" s="3"/>
      <c r="B30" s="10"/>
      <c r="D30" s="11"/>
      <c r="F30" s="1"/>
    </row>
    <row r="31" spans="1:6" x14ac:dyDescent="0.25">
      <c r="A31" s="5" t="s">
        <v>18</v>
      </c>
      <c r="B31" s="9">
        <v>4940</v>
      </c>
      <c r="D31" s="12">
        <f t="shared" ref="D31" si="5">E31*$E$8</f>
        <v>7410</v>
      </c>
      <c r="E31">
        <f>IF(F31=TRUE,B31,0)</f>
        <v>4940</v>
      </c>
      <c r="F31" s="1" t="b">
        <v>1</v>
      </c>
    </row>
    <row r="32" spans="1:6" x14ac:dyDescent="0.25">
      <c r="A32" s="3"/>
      <c r="B32" s="10"/>
      <c r="D32" s="11"/>
      <c r="F32" s="1"/>
    </row>
    <row r="33" spans="1:6" x14ac:dyDescent="0.25">
      <c r="A33" s="5" t="s">
        <v>19</v>
      </c>
      <c r="B33" s="9">
        <v>4490</v>
      </c>
      <c r="D33" s="11"/>
      <c r="F33" s="1" t="b">
        <v>0</v>
      </c>
    </row>
    <row r="34" spans="1:6" x14ac:dyDescent="0.25">
      <c r="A34" s="3" t="s">
        <v>20</v>
      </c>
      <c r="B34" s="10">
        <v>690</v>
      </c>
      <c r="D34" s="11">
        <f t="shared" ref="D34:D37" si="6">E34*$E$8</f>
        <v>0</v>
      </c>
      <c r="E34">
        <f>IF($F$33=TRUE,B34,IF(F34=TRUE,B34,0))</f>
        <v>0</v>
      </c>
      <c r="F34" s="1" t="b">
        <v>0</v>
      </c>
    </row>
    <row r="35" spans="1:6" x14ac:dyDescent="0.25">
      <c r="A35" s="3" t="s">
        <v>21</v>
      </c>
      <c r="B35" s="10">
        <v>1200</v>
      </c>
      <c r="D35" s="11">
        <f t="shared" si="6"/>
        <v>0</v>
      </c>
      <c r="E35">
        <f t="shared" ref="E35:E37" si="7">IF($F$33=TRUE,B35,IF(F35=TRUE,B35,0))</f>
        <v>0</v>
      </c>
      <c r="F35" s="1" t="b">
        <v>0</v>
      </c>
    </row>
    <row r="36" spans="1:6" x14ac:dyDescent="0.25">
      <c r="A36" s="3" t="s">
        <v>22</v>
      </c>
      <c r="B36" s="10">
        <v>1400</v>
      </c>
      <c r="D36" s="11">
        <f t="shared" si="6"/>
        <v>0</v>
      </c>
      <c r="E36">
        <f t="shared" si="7"/>
        <v>0</v>
      </c>
      <c r="F36" s="1" t="b">
        <v>0</v>
      </c>
    </row>
    <row r="37" spans="1:6" x14ac:dyDescent="0.25">
      <c r="A37" s="3" t="s">
        <v>23</v>
      </c>
      <c r="B37" s="10">
        <v>1200</v>
      </c>
      <c r="D37" s="11">
        <f t="shared" si="6"/>
        <v>0</v>
      </c>
      <c r="E37">
        <f t="shared" si="7"/>
        <v>0</v>
      </c>
      <c r="F37" s="1" t="b">
        <v>0</v>
      </c>
    </row>
    <row r="38" spans="1:6" x14ac:dyDescent="0.25">
      <c r="A38" s="3"/>
      <c r="B38" s="10"/>
      <c r="D38" s="12">
        <f>SUM(D34:D37)</f>
        <v>0</v>
      </c>
      <c r="F38" s="1"/>
    </row>
    <row r="39" spans="1:6" x14ac:dyDescent="0.25">
      <c r="A39" s="3"/>
      <c r="B39" s="10"/>
      <c r="D39" s="11"/>
      <c r="F39" s="1"/>
    </row>
    <row r="40" spans="1:6" x14ac:dyDescent="0.25">
      <c r="A40" s="5" t="s">
        <v>24</v>
      </c>
      <c r="B40" s="9">
        <v>2760</v>
      </c>
      <c r="D40" s="12">
        <f t="shared" ref="D40" si="8">E40*$E$8</f>
        <v>0</v>
      </c>
      <c r="E40">
        <f>IF(F40=TRUE,B40,0)</f>
        <v>0</v>
      </c>
      <c r="F40" s="1" t="b">
        <v>0</v>
      </c>
    </row>
    <row r="41" spans="1:6" x14ac:dyDescent="0.25">
      <c r="A41" s="3"/>
      <c r="B41" s="10"/>
      <c r="D41" s="11"/>
      <c r="F41" s="1"/>
    </row>
    <row r="42" spans="1:6" x14ac:dyDescent="0.25">
      <c r="A42" s="5" t="s">
        <v>25</v>
      </c>
      <c r="B42" s="9">
        <v>1200</v>
      </c>
      <c r="D42" s="12">
        <f t="shared" ref="D42" si="9">E42*$E$8</f>
        <v>0</v>
      </c>
      <c r="E42">
        <f>IF(F42=TRUE,B42,0)</f>
        <v>0</v>
      </c>
      <c r="F42" s="1" t="b">
        <v>0</v>
      </c>
    </row>
    <row r="43" spans="1:6" x14ac:dyDescent="0.25">
      <c r="A43" s="3"/>
      <c r="B43" s="10"/>
      <c r="D43" s="11"/>
    </row>
    <row r="44" spans="1:6" ht="15.75" thickBot="1" x14ac:dyDescent="0.3">
      <c r="A44" s="5" t="s">
        <v>26</v>
      </c>
      <c r="B44" s="10"/>
      <c r="D44" s="13">
        <f>D21+D29+D31+D38+D40+D42</f>
        <v>13680</v>
      </c>
    </row>
    <row r="45" spans="1:6" ht="15.75" thickTop="1" x14ac:dyDescent="0.25">
      <c r="A45" s="3"/>
      <c r="B45" s="10"/>
      <c r="D45" s="11"/>
    </row>
    <row r="46" spans="1:6" ht="15.75" thickBot="1" x14ac:dyDescent="0.3">
      <c r="A46" s="5" t="s">
        <v>27</v>
      </c>
      <c r="B46" s="10"/>
      <c r="D46" s="13">
        <f>D44*1.25</f>
        <v>17100</v>
      </c>
    </row>
    <row r="47" spans="1:6" ht="15.75" thickTop="1" x14ac:dyDescent="0.25">
      <c r="A47" s="3"/>
      <c r="B47" s="10"/>
      <c r="D47" s="4"/>
    </row>
    <row r="48" spans="1:6" x14ac:dyDescent="0.25">
      <c r="A48" s="3" t="s">
        <v>28</v>
      </c>
      <c r="B48" s="10"/>
      <c r="D48" s="14">
        <f>D46/4</f>
        <v>4275</v>
      </c>
    </row>
    <row r="49" spans="1:4" ht="15.75" thickBot="1" x14ac:dyDescent="0.3">
      <c r="A49" s="15" t="s">
        <v>29</v>
      </c>
      <c r="B49" s="16"/>
      <c r="C49" s="17"/>
      <c r="D49" s="18">
        <f>D46/12</f>
        <v>1425</v>
      </c>
    </row>
  </sheetData>
  <sheetProtection algorithmName="SHA-512" hashValue="6oRF+jF91CLvhafF10eNkQOQi2NKOKf9bDXasS55imcFYSbvkUMVyzrmeT0OASWQw3ulfR7I4v+3jvUwYUfb5A==" saltValue="N3tsD4YQHf3FcqfFgwDuPg==" spinCount="100000" sheet="1" objects="1" scenarios="1"/>
  <mergeCells count="1">
    <mergeCell ref="A1:D1"/>
  </mergeCells>
  <pageMargins left="0.7" right="0.7" top="0.75" bottom="0.75" header="0.3" footer="0.3"/>
  <pageSetup paperSize="9" scale="97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247650</xdr:colOff>
                    <xdr:row>11</xdr:row>
                    <xdr:rowOff>180975</xdr:rowOff>
                  </from>
                  <to>
                    <xdr:col>2</xdr:col>
                    <xdr:colOff>552450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247650</xdr:colOff>
                    <xdr:row>12</xdr:row>
                    <xdr:rowOff>180975</xdr:rowOff>
                  </from>
                  <to>
                    <xdr:col>2</xdr:col>
                    <xdr:colOff>552450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247650</xdr:colOff>
                    <xdr:row>13</xdr:row>
                    <xdr:rowOff>180975</xdr:rowOff>
                  </from>
                  <to>
                    <xdr:col>2</xdr:col>
                    <xdr:colOff>552450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247650</xdr:colOff>
                    <xdr:row>14</xdr:row>
                    <xdr:rowOff>180975</xdr:rowOff>
                  </from>
                  <to>
                    <xdr:col>2</xdr:col>
                    <xdr:colOff>552450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247650</xdr:colOff>
                    <xdr:row>15</xdr:row>
                    <xdr:rowOff>180975</xdr:rowOff>
                  </from>
                  <to>
                    <xdr:col>2</xdr:col>
                    <xdr:colOff>552450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247650</xdr:colOff>
                    <xdr:row>16</xdr:row>
                    <xdr:rowOff>180975</xdr:rowOff>
                  </from>
                  <to>
                    <xdr:col>2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247650</xdr:colOff>
                    <xdr:row>17</xdr:row>
                    <xdr:rowOff>180975</xdr:rowOff>
                  </from>
                  <to>
                    <xdr:col>2</xdr:col>
                    <xdr:colOff>552450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247650</xdr:colOff>
                    <xdr:row>18</xdr:row>
                    <xdr:rowOff>180975</xdr:rowOff>
                  </from>
                  <to>
                    <xdr:col>2</xdr:col>
                    <xdr:colOff>552450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</xdr:col>
                    <xdr:colOff>247650</xdr:colOff>
                    <xdr:row>21</xdr:row>
                    <xdr:rowOff>180975</xdr:rowOff>
                  </from>
                  <to>
                    <xdr:col>2</xdr:col>
                    <xdr:colOff>552450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247650</xdr:colOff>
                    <xdr:row>22</xdr:row>
                    <xdr:rowOff>180975</xdr:rowOff>
                  </from>
                  <to>
                    <xdr:col>2</xdr:col>
                    <xdr:colOff>552450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247650</xdr:colOff>
                    <xdr:row>23</xdr:row>
                    <xdr:rowOff>180975</xdr:rowOff>
                  </from>
                  <to>
                    <xdr:col>2</xdr:col>
                    <xdr:colOff>552450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</xdr:col>
                    <xdr:colOff>247650</xdr:colOff>
                    <xdr:row>24</xdr:row>
                    <xdr:rowOff>180975</xdr:rowOff>
                  </from>
                  <to>
                    <xdr:col>2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</xdr:col>
                    <xdr:colOff>247650</xdr:colOff>
                    <xdr:row>25</xdr:row>
                    <xdr:rowOff>180975</xdr:rowOff>
                  </from>
                  <to>
                    <xdr:col>2</xdr:col>
                    <xdr:colOff>552450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</xdr:col>
                    <xdr:colOff>247650</xdr:colOff>
                    <xdr:row>26</xdr:row>
                    <xdr:rowOff>180975</xdr:rowOff>
                  </from>
                  <to>
                    <xdr:col>2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2</xdr:col>
                    <xdr:colOff>247650</xdr:colOff>
                    <xdr:row>29</xdr:row>
                    <xdr:rowOff>180975</xdr:rowOff>
                  </from>
                  <to>
                    <xdr:col>2</xdr:col>
                    <xdr:colOff>552450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</xdr:col>
                    <xdr:colOff>247650</xdr:colOff>
                    <xdr:row>31</xdr:row>
                    <xdr:rowOff>180975</xdr:rowOff>
                  </from>
                  <to>
                    <xdr:col>2</xdr:col>
                    <xdr:colOff>552450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2</xdr:col>
                    <xdr:colOff>247650</xdr:colOff>
                    <xdr:row>32</xdr:row>
                    <xdr:rowOff>180975</xdr:rowOff>
                  </from>
                  <to>
                    <xdr:col>2</xdr:col>
                    <xdr:colOff>552450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2</xdr:col>
                    <xdr:colOff>247650</xdr:colOff>
                    <xdr:row>33</xdr:row>
                    <xdr:rowOff>180975</xdr:rowOff>
                  </from>
                  <to>
                    <xdr:col>2</xdr:col>
                    <xdr:colOff>552450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2</xdr:col>
                    <xdr:colOff>247650</xdr:colOff>
                    <xdr:row>34</xdr:row>
                    <xdr:rowOff>180975</xdr:rowOff>
                  </from>
                  <to>
                    <xdr:col>2</xdr:col>
                    <xdr:colOff>552450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</xdr:col>
                    <xdr:colOff>247650</xdr:colOff>
                    <xdr:row>35</xdr:row>
                    <xdr:rowOff>180975</xdr:rowOff>
                  </from>
                  <to>
                    <xdr:col>2</xdr:col>
                    <xdr:colOff>552450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2</xdr:col>
                    <xdr:colOff>247650</xdr:colOff>
                    <xdr:row>38</xdr:row>
                    <xdr:rowOff>180975</xdr:rowOff>
                  </from>
                  <to>
                    <xdr:col>2</xdr:col>
                    <xdr:colOff>552450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2</xdr:col>
                    <xdr:colOff>247650</xdr:colOff>
                    <xdr:row>40</xdr:row>
                    <xdr:rowOff>180975</xdr:rowOff>
                  </from>
                  <to>
                    <xdr:col>2</xdr:col>
                    <xdr:colOff>552450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Bærentzen</dc:creator>
  <cp:lastModifiedBy>Astrid Obel Adolf</cp:lastModifiedBy>
  <cp:lastPrinted>2013-08-15T14:03:35Z</cp:lastPrinted>
  <dcterms:created xsi:type="dcterms:W3CDTF">2013-08-15T13:39:13Z</dcterms:created>
  <dcterms:modified xsi:type="dcterms:W3CDTF">2023-02-08T08:12:37Z</dcterms:modified>
</cp:coreProperties>
</file>