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inrevisor-my.sharepoint.com/personal/ab_dinrevisor_net/Documents/Din Revisor/Iværksætter USB 2022/Beregningsark/"/>
    </mc:Choice>
  </mc:AlternateContent>
  <xr:revisionPtr revIDLastSave="4" documentId="11_6B5433F77826E5E01EC33F47A9D4849784B5D6FB" xr6:coauthVersionLast="47" xr6:coauthVersionMax="47" xr10:uidLastSave="{6D22AF85-FBB2-44B8-80CB-9254AF719270}"/>
  <bookViews>
    <workbookView xWindow="13845" yWindow="420" windowWidth="32220" windowHeight="20370" xr2:uid="{00000000-000D-0000-FFFF-FFFF00000000}"/>
  </bookViews>
  <sheets>
    <sheet name="Regnskabsmetoden" sheetId="1" r:id="rId1"/>
    <sheet name="Standardmeto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19" i="2" s="1"/>
  <c r="D21" i="2" s="1"/>
  <c r="E55" i="1"/>
  <c r="E54" i="1"/>
  <c r="E47" i="1"/>
  <c r="E56" i="1" s="1"/>
  <c r="E37" i="1"/>
  <c r="E24" i="1" s="1"/>
  <c r="E20" i="1"/>
  <c r="E15" i="1"/>
  <c r="E39" i="1" l="1"/>
  <c r="D23" i="2"/>
  <c r="E22" i="1"/>
  <c r="E26" i="1" s="1"/>
  <c r="E30" i="1" l="1"/>
  <c r="E52" i="1"/>
  <c r="E53" i="1"/>
</calcChain>
</file>

<file path=xl/sharedStrings.xml><?xml version="1.0" encoding="utf-8"?>
<sst xmlns="http://schemas.openxmlformats.org/spreadsheetml/2006/main" count="72" uniqueCount="57">
  <si>
    <t>Regnskabsmetoden</t>
  </si>
  <si>
    <t>Resultatopgørelse</t>
  </si>
  <si>
    <t>Produceret Kwh</t>
  </si>
  <si>
    <t>Salgspris</t>
  </si>
  <si>
    <t>Bruttoindtægt</t>
  </si>
  <si>
    <t>Revisor</t>
  </si>
  <si>
    <t>Service/vedligeholdelse</t>
  </si>
  <si>
    <t>Andre omkostninger</t>
  </si>
  <si>
    <t>Omkostninger i alt</t>
  </si>
  <si>
    <t>Resultat før afskrivninger</t>
  </si>
  <si>
    <t>Afskrivninger</t>
  </si>
  <si>
    <t>Resultat før renter</t>
  </si>
  <si>
    <t>Renter</t>
  </si>
  <si>
    <t>Resultat</t>
  </si>
  <si>
    <t>Anlægsaktiv</t>
  </si>
  <si>
    <t>Saldo anlæg primo</t>
  </si>
  <si>
    <t>25 % afskrivning</t>
  </si>
  <si>
    <t>Saldo anlæg ultimo</t>
  </si>
  <si>
    <t>Kapitalafkast</t>
  </si>
  <si>
    <t>Kapitalafkastgrundlag</t>
  </si>
  <si>
    <t>Kapitalafkastssats</t>
  </si>
  <si>
    <t>Indberetning</t>
  </si>
  <si>
    <t>Rubrik 111 - Overskud af selvstændig virksomhed</t>
  </si>
  <si>
    <t>Rubrik 112 - Underskud af selvstændig virksomhed</t>
  </si>
  <si>
    <t>Rubrik 117 - Renteudgifter i virksomhed</t>
  </si>
  <si>
    <t>Rubrik 141 - Kapitalafkastordningen</t>
  </si>
  <si>
    <t>Rubrik 142 - Kapitalafkast</t>
  </si>
  <si>
    <t>Der skal indtastes det samlede antal Kwh, som anlægget har produceret dette år.</t>
  </si>
  <si>
    <t xml:space="preserve">Salgsprisen er fastsat ved lov, og udgør 60 øre pr. Kwh de første 10 år, </t>
  </si>
  <si>
    <t>herefter er prisen 40 øre pr. Kwh.</t>
  </si>
  <si>
    <t>Der påføres renteomkostninger, der kan relateres direkte til anlægget, husk at fjerne disse</t>
  </si>
  <si>
    <t>omkostninger fra kapitalomkostninger på den private del af selvangivelsen.</t>
  </si>
  <si>
    <t>Her påføres anskaffelsesprisen det første år. Herefter påføres ultimoværdien fra året før.</t>
  </si>
  <si>
    <t>Husk hvis anskaffelsens er sket efter 30/5 2012, kan der afskrives på 115%.</t>
  </si>
  <si>
    <t>For det meste vil man for denne slags virksomheder vælge at benytte kapitalafkastordningen,</t>
  </si>
  <si>
    <t xml:space="preserve">hvilket arket lægger op til. I flere tilfælde kan det dog være en fordel at benytte sig af </t>
  </si>
  <si>
    <t>virksomhedsskatteordningen, for at benytte sig af denne bør man konsultere sin revisor.</t>
  </si>
  <si>
    <t>Noter</t>
  </si>
  <si>
    <t>1)</t>
  </si>
  <si>
    <t>2)</t>
  </si>
  <si>
    <t>3)</t>
  </si>
  <si>
    <t>4)</t>
  </si>
  <si>
    <t>5)</t>
  </si>
  <si>
    <t>6)</t>
  </si>
  <si>
    <t>Udført af:</t>
  </si>
  <si>
    <t>Dato:</t>
  </si>
  <si>
    <t>Kunde nr.:</t>
  </si>
  <si>
    <t>Kunde navn:</t>
  </si>
  <si>
    <t>År:</t>
  </si>
  <si>
    <t>Standardmetoden</t>
  </si>
  <si>
    <t>Solgt Kwh</t>
  </si>
  <si>
    <t>Bundfradrag</t>
  </si>
  <si>
    <t>40 % fritagelse</t>
  </si>
  <si>
    <t>Til beskatning</t>
  </si>
  <si>
    <t>Der skal indtastes det samlede antal Kwh, som der er solgt dette år.</t>
  </si>
  <si>
    <t>Føres i rubrik 20 på selvangivelsen.</t>
  </si>
  <si>
    <t>Kapitalafkastsatsen fastsættes hvert år, i 2022 er satsen på 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</si>
</sst>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2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2" fillId="2" borderId="1" xfId="0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3" fontId="1" fillId="2" borderId="6" xfId="0" applyNumberFormat="1" applyFont="1" applyFill="1" applyBorder="1"/>
    <xf numFmtId="3" fontId="1" fillId="2" borderId="8" xfId="0" applyNumberFormat="1" applyFont="1" applyFill="1" applyBorder="1"/>
    <xf numFmtId="0" fontId="0" fillId="2" borderId="5" xfId="0" applyFill="1" applyBorder="1"/>
    <xf numFmtId="0" fontId="1" fillId="2" borderId="9" xfId="0" applyFont="1" applyFill="1" applyBorder="1" applyAlignment="1">
      <alignment horizontal="center"/>
    </xf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3" fontId="0" fillId="2" borderId="0" xfId="0" applyNumberFormat="1" applyFill="1" applyBorder="1"/>
    <xf numFmtId="0" fontId="0" fillId="2" borderId="7" xfId="0" applyFill="1" applyBorder="1"/>
    <xf numFmtId="3" fontId="0" fillId="2" borderId="7" xfId="0" applyNumberFormat="1" applyFill="1" applyBorder="1"/>
    <xf numFmtId="0" fontId="0" fillId="2" borderId="11" xfId="0" applyFill="1" applyBorder="1" applyAlignment="1">
      <alignment horizontal="center"/>
    </xf>
    <xf numFmtId="3" fontId="0" fillId="2" borderId="5" xfId="0" applyNumberFormat="1" applyFill="1" applyBorder="1"/>
    <xf numFmtId="0" fontId="0" fillId="2" borderId="9" xfId="0" applyFill="1" applyBorder="1" applyAlignment="1">
      <alignment horizontal="center"/>
    </xf>
    <xf numFmtId="3" fontId="0" fillId="2" borderId="8" xfId="0" applyNumberFormat="1" applyFill="1" applyBorder="1"/>
    <xf numFmtId="3" fontId="0" fillId="0" borderId="4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3" fontId="0" fillId="3" borderId="4" xfId="0" applyNumberFormat="1" applyFill="1" applyBorder="1" applyProtection="1">
      <protection locked="0"/>
    </xf>
    <xf numFmtId="10" fontId="0" fillId="3" borderId="4" xfId="0" applyNumberFormat="1" applyFill="1" applyBorder="1" applyProtection="1">
      <protection locked="0"/>
    </xf>
    <xf numFmtId="0" fontId="0" fillId="2" borderId="11" xfId="0" applyFill="1" applyBorder="1"/>
    <xf numFmtId="2" fontId="0" fillId="3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66675</xdr:rowOff>
    </xdr:from>
    <xdr:to>
      <xdr:col>4</xdr:col>
      <xdr:colOff>440817</xdr:colOff>
      <xdr:row>3</xdr:row>
      <xdr:rowOff>120396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66675"/>
          <a:ext cx="3745992" cy="920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19050</xdr:rowOff>
    </xdr:from>
    <xdr:to>
      <xdr:col>4</xdr:col>
      <xdr:colOff>126492</xdr:colOff>
      <xdr:row>3</xdr:row>
      <xdr:rowOff>101346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9050"/>
          <a:ext cx="3745992" cy="92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77"/>
  <sheetViews>
    <sheetView showGridLines="0" tabSelected="1" topLeftCell="A34" workbookViewId="0">
      <selection activeCell="B71" sqref="B71"/>
    </sheetView>
  </sheetViews>
  <sheetFormatPr defaultRowHeight="15" x14ac:dyDescent="0.25"/>
  <cols>
    <col min="1" max="1" width="4.140625" customWidth="1"/>
    <col min="2" max="2" width="49.140625" customWidth="1"/>
    <col min="3" max="3" width="12.140625" customWidth="1"/>
    <col min="4" max="4" width="1.42578125" customWidth="1"/>
    <col min="5" max="5" width="10.7109375" customWidth="1"/>
    <col min="6" max="6" width="1.42578125" customWidth="1"/>
    <col min="7" max="7" width="9.140625" style="7"/>
  </cols>
  <sheetData>
    <row r="3" spans="2:7" ht="38.25" customHeight="1" x14ac:dyDescent="0.25"/>
    <row r="5" spans="2:7" x14ac:dyDescent="0.25">
      <c r="B5" t="s">
        <v>46</v>
      </c>
      <c r="C5" s="29"/>
      <c r="D5" s="29"/>
      <c r="E5" s="29"/>
      <c r="F5" s="29"/>
      <c r="G5" s="29"/>
    </row>
    <row r="6" spans="2:7" x14ac:dyDescent="0.25">
      <c r="B6" t="s">
        <v>47</v>
      </c>
      <c r="C6" s="29"/>
      <c r="D6" s="29"/>
      <c r="E6" s="29"/>
      <c r="F6" s="29"/>
      <c r="G6" s="29"/>
    </row>
    <row r="7" spans="2:7" x14ac:dyDescent="0.25">
      <c r="B7" t="s">
        <v>48</v>
      </c>
      <c r="C7" s="29"/>
      <c r="D7" s="29"/>
      <c r="E7" s="29"/>
      <c r="F7" s="29"/>
      <c r="G7" s="29"/>
    </row>
    <row r="9" spans="2:7" ht="26.25" x14ac:dyDescent="0.4">
      <c r="B9" s="28" t="s">
        <v>0</v>
      </c>
      <c r="C9" s="28"/>
      <c r="D9" s="28"/>
      <c r="E9" s="28"/>
      <c r="F9" s="28"/>
      <c r="G9" s="28"/>
    </row>
    <row r="11" spans="2:7" x14ac:dyDescent="0.25">
      <c r="B11" s="1" t="s">
        <v>1</v>
      </c>
      <c r="C11" s="10"/>
      <c r="D11" s="10"/>
      <c r="E11" s="10"/>
      <c r="F11" s="10"/>
      <c r="G11" s="11" t="s">
        <v>37</v>
      </c>
    </row>
    <row r="12" spans="2:7" x14ac:dyDescent="0.25">
      <c r="B12" s="2"/>
      <c r="C12" s="12"/>
      <c r="D12" s="12"/>
      <c r="E12" s="12"/>
      <c r="F12" s="12"/>
      <c r="G12" s="13"/>
    </row>
    <row r="13" spans="2:7" x14ac:dyDescent="0.25">
      <c r="B13" s="2" t="s">
        <v>2</v>
      </c>
      <c r="C13" s="21">
        <v>6000</v>
      </c>
      <c r="D13" s="12"/>
      <c r="E13" s="12"/>
      <c r="F13" s="12"/>
      <c r="G13" s="13">
        <v>1</v>
      </c>
    </row>
    <row r="14" spans="2:7" x14ac:dyDescent="0.25">
      <c r="B14" s="2" t="s">
        <v>3</v>
      </c>
      <c r="C14" s="22">
        <v>0.6</v>
      </c>
      <c r="D14" s="12"/>
      <c r="E14" s="12"/>
      <c r="F14" s="12"/>
      <c r="G14" s="13">
        <v>2</v>
      </c>
    </row>
    <row r="15" spans="2:7" x14ac:dyDescent="0.25">
      <c r="B15" s="3" t="s">
        <v>4</v>
      </c>
      <c r="C15" s="12"/>
      <c r="D15" s="12"/>
      <c r="E15" s="8">
        <f>C13*C14</f>
        <v>3600</v>
      </c>
      <c r="F15" s="12"/>
      <c r="G15" s="13"/>
    </row>
    <row r="16" spans="2:7" x14ac:dyDescent="0.25">
      <c r="B16" s="2"/>
      <c r="C16" s="12"/>
      <c r="D16" s="12"/>
      <c r="E16" s="14"/>
      <c r="F16" s="12"/>
      <c r="G16" s="13"/>
    </row>
    <row r="17" spans="2:7" x14ac:dyDescent="0.25">
      <c r="B17" s="2" t="s">
        <v>5</v>
      </c>
      <c r="C17" s="21">
        <v>0</v>
      </c>
      <c r="D17" s="12"/>
      <c r="E17" s="14"/>
      <c r="F17" s="12"/>
      <c r="G17" s="13"/>
    </row>
    <row r="18" spans="2:7" x14ac:dyDescent="0.25">
      <c r="B18" s="2" t="s">
        <v>6</v>
      </c>
      <c r="C18" s="21">
        <v>0</v>
      </c>
      <c r="D18" s="12"/>
      <c r="E18" s="14"/>
      <c r="F18" s="12"/>
      <c r="G18" s="13"/>
    </row>
    <row r="19" spans="2:7" x14ac:dyDescent="0.25">
      <c r="B19" s="2" t="s">
        <v>7</v>
      </c>
      <c r="C19" s="21">
        <v>0</v>
      </c>
      <c r="D19" s="12"/>
      <c r="E19" s="14"/>
      <c r="F19" s="12"/>
      <c r="G19" s="13"/>
    </row>
    <row r="20" spans="2:7" x14ac:dyDescent="0.25">
      <c r="B20" s="3" t="s">
        <v>8</v>
      </c>
      <c r="C20" s="12"/>
      <c r="D20" s="12"/>
      <c r="E20" s="8">
        <f>SUM(C17:C19)</f>
        <v>0</v>
      </c>
      <c r="F20" s="12"/>
      <c r="G20" s="13"/>
    </row>
    <row r="21" spans="2:7" x14ac:dyDescent="0.25">
      <c r="B21" s="2"/>
      <c r="C21" s="12"/>
      <c r="D21" s="12"/>
      <c r="E21" s="14"/>
      <c r="F21" s="12"/>
      <c r="G21" s="13"/>
    </row>
    <row r="22" spans="2:7" x14ac:dyDescent="0.25">
      <c r="B22" s="3" t="s">
        <v>9</v>
      </c>
      <c r="C22" s="12"/>
      <c r="D22" s="12"/>
      <c r="E22" s="8">
        <f>E15+E20</f>
        <v>3600</v>
      </c>
      <c r="F22" s="12"/>
      <c r="G22" s="13"/>
    </row>
    <row r="23" spans="2:7" x14ac:dyDescent="0.25">
      <c r="B23" s="2"/>
      <c r="C23" s="12"/>
      <c r="D23" s="12"/>
      <c r="E23" s="14"/>
      <c r="F23" s="12"/>
      <c r="G23" s="13"/>
    </row>
    <row r="24" spans="2:7" x14ac:dyDescent="0.25">
      <c r="B24" s="2" t="s">
        <v>10</v>
      </c>
      <c r="C24" s="12"/>
      <c r="D24" s="12"/>
      <c r="E24" s="14">
        <f>E37</f>
        <v>-25000</v>
      </c>
      <c r="F24" s="12"/>
      <c r="G24" s="13"/>
    </row>
    <row r="25" spans="2:7" x14ac:dyDescent="0.25">
      <c r="B25" s="2"/>
      <c r="C25" s="12"/>
      <c r="D25" s="12"/>
      <c r="E25" s="14"/>
      <c r="F25" s="12"/>
      <c r="G25" s="13"/>
    </row>
    <row r="26" spans="2:7" x14ac:dyDescent="0.25">
      <c r="B26" s="3" t="s">
        <v>11</v>
      </c>
      <c r="C26" s="12"/>
      <c r="D26" s="12"/>
      <c r="E26" s="8">
        <f>E22+E24</f>
        <v>-21400</v>
      </c>
      <c r="F26" s="12"/>
      <c r="G26" s="13"/>
    </row>
    <row r="27" spans="2:7" x14ac:dyDescent="0.25">
      <c r="B27" s="2"/>
      <c r="C27" s="12"/>
      <c r="D27" s="12"/>
      <c r="E27" s="14"/>
      <c r="F27" s="12"/>
      <c r="G27" s="13"/>
    </row>
    <row r="28" spans="2:7" x14ac:dyDescent="0.25">
      <c r="B28" s="2" t="s">
        <v>12</v>
      </c>
      <c r="C28" s="12"/>
      <c r="D28" s="12"/>
      <c r="E28" s="21">
        <v>0</v>
      </c>
      <c r="F28" s="12"/>
      <c r="G28" s="13">
        <v>3</v>
      </c>
    </row>
    <row r="29" spans="2:7" x14ac:dyDescent="0.25">
      <c r="B29" s="2"/>
      <c r="C29" s="12"/>
      <c r="D29" s="12"/>
      <c r="E29" s="14"/>
      <c r="F29" s="12"/>
      <c r="G29" s="13"/>
    </row>
    <row r="30" spans="2:7" ht="15.75" thickBot="1" x14ac:dyDescent="0.3">
      <c r="B30" s="3" t="s">
        <v>13</v>
      </c>
      <c r="C30" s="12"/>
      <c r="D30" s="12"/>
      <c r="E30" s="9">
        <f>E26+E28</f>
        <v>-21400</v>
      </c>
      <c r="F30" s="12"/>
      <c r="G30" s="13"/>
    </row>
    <row r="31" spans="2:7" ht="15.75" thickTop="1" x14ac:dyDescent="0.25">
      <c r="B31" s="4"/>
      <c r="C31" s="15"/>
      <c r="D31" s="15"/>
      <c r="E31" s="16"/>
      <c r="F31" s="15"/>
      <c r="G31" s="17"/>
    </row>
    <row r="32" spans="2:7" x14ac:dyDescent="0.25">
      <c r="E32" s="6"/>
    </row>
    <row r="33" spans="2:7" x14ac:dyDescent="0.25">
      <c r="B33" s="1" t="s">
        <v>14</v>
      </c>
      <c r="C33" s="10"/>
      <c r="D33" s="10"/>
      <c r="E33" s="18"/>
      <c r="F33" s="10"/>
      <c r="G33" s="19"/>
    </row>
    <row r="34" spans="2:7" x14ac:dyDescent="0.25">
      <c r="B34" s="2"/>
      <c r="C34" s="12"/>
      <c r="D34" s="12"/>
      <c r="E34" s="14"/>
      <c r="F34" s="12"/>
      <c r="G34" s="13"/>
    </row>
    <row r="35" spans="2:7" x14ac:dyDescent="0.25">
      <c r="B35" s="2" t="s">
        <v>15</v>
      </c>
      <c r="C35" s="12"/>
      <c r="D35" s="12"/>
      <c r="E35" s="23">
        <v>100000</v>
      </c>
      <c r="F35" s="12"/>
      <c r="G35" s="13">
        <v>4</v>
      </c>
    </row>
    <row r="36" spans="2:7" x14ac:dyDescent="0.25">
      <c r="B36" s="2"/>
      <c r="C36" s="12"/>
      <c r="D36" s="12"/>
      <c r="E36" s="14"/>
      <c r="F36" s="12"/>
      <c r="G36" s="13"/>
    </row>
    <row r="37" spans="2:7" x14ac:dyDescent="0.25">
      <c r="B37" s="2" t="s">
        <v>16</v>
      </c>
      <c r="C37" s="12"/>
      <c r="D37" s="12"/>
      <c r="E37" s="14">
        <f>-E35*0.25</f>
        <v>-25000</v>
      </c>
      <c r="F37" s="12"/>
      <c r="G37" s="13"/>
    </row>
    <row r="38" spans="2:7" x14ac:dyDescent="0.25">
      <c r="B38" s="2"/>
      <c r="C38" s="12"/>
      <c r="D38" s="12"/>
      <c r="E38" s="14"/>
      <c r="F38" s="12"/>
      <c r="G38" s="13"/>
    </row>
    <row r="39" spans="2:7" ht="15.75" thickBot="1" x14ac:dyDescent="0.3">
      <c r="B39" s="3" t="s">
        <v>17</v>
      </c>
      <c r="C39" s="12"/>
      <c r="D39" s="12"/>
      <c r="E39" s="9">
        <f>E35+E37</f>
        <v>75000</v>
      </c>
      <c r="F39" s="12"/>
      <c r="G39" s="13"/>
    </row>
    <row r="40" spans="2:7" ht="15.75" thickTop="1" x14ac:dyDescent="0.25">
      <c r="B40" s="4"/>
      <c r="C40" s="15"/>
      <c r="D40" s="15"/>
      <c r="E40" s="16"/>
      <c r="F40" s="15"/>
      <c r="G40" s="17"/>
    </row>
    <row r="41" spans="2:7" x14ac:dyDescent="0.25">
      <c r="E41" s="6"/>
    </row>
    <row r="42" spans="2:7" x14ac:dyDescent="0.25">
      <c r="B42" s="5" t="s">
        <v>18</v>
      </c>
      <c r="C42" s="10"/>
      <c r="D42" s="10"/>
      <c r="E42" s="18"/>
      <c r="F42" s="10"/>
      <c r="G42" s="19"/>
    </row>
    <row r="43" spans="2:7" x14ac:dyDescent="0.25">
      <c r="B43" s="2" t="s">
        <v>19</v>
      </c>
      <c r="C43" s="12"/>
      <c r="D43" s="12"/>
      <c r="E43" s="23">
        <v>0</v>
      </c>
      <c r="F43" s="12"/>
      <c r="G43" s="13"/>
    </row>
    <row r="44" spans="2:7" x14ac:dyDescent="0.25">
      <c r="B44" s="2"/>
      <c r="C44" s="12"/>
      <c r="D44" s="12"/>
      <c r="E44" s="14"/>
      <c r="F44" s="12"/>
      <c r="G44" s="13"/>
    </row>
    <row r="45" spans="2:7" x14ac:dyDescent="0.25">
      <c r="B45" s="2" t="s">
        <v>20</v>
      </c>
      <c r="C45" s="24">
        <v>0</v>
      </c>
      <c r="D45" s="12"/>
      <c r="E45" s="14"/>
      <c r="F45" s="12"/>
      <c r="G45" s="13">
        <v>5</v>
      </c>
    </row>
    <row r="46" spans="2:7" x14ac:dyDescent="0.25">
      <c r="B46" s="2"/>
      <c r="C46" s="12"/>
      <c r="D46" s="12"/>
      <c r="E46" s="14"/>
      <c r="F46" s="12"/>
      <c r="G46" s="13"/>
    </row>
    <row r="47" spans="2:7" ht="15.75" thickBot="1" x14ac:dyDescent="0.3">
      <c r="B47" s="3" t="s">
        <v>18</v>
      </c>
      <c r="C47" s="12"/>
      <c r="D47" s="12"/>
      <c r="E47" s="20">
        <f>E43*C45</f>
        <v>0</v>
      </c>
      <c r="F47" s="12"/>
      <c r="G47" s="13"/>
    </row>
    <row r="48" spans="2:7" ht="15.75" thickTop="1" x14ac:dyDescent="0.25">
      <c r="B48" s="4"/>
      <c r="C48" s="15"/>
      <c r="D48" s="15"/>
      <c r="E48" s="15"/>
      <c r="F48" s="15"/>
      <c r="G48" s="17"/>
    </row>
    <row r="50" spans="1:7" x14ac:dyDescent="0.25">
      <c r="B50" s="1" t="s">
        <v>21</v>
      </c>
      <c r="C50" s="10"/>
      <c r="D50" s="10"/>
      <c r="E50" s="10"/>
      <c r="F50" s="10"/>
      <c r="G50" s="19">
        <v>6</v>
      </c>
    </row>
    <row r="51" spans="1:7" x14ac:dyDescent="0.25">
      <c r="B51" s="2"/>
      <c r="C51" s="12"/>
      <c r="D51" s="12"/>
      <c r="E51" s="12"/>
      <c r="F51" s="12"/>
      <c r="G51" s="13"/>
    </row>
    <row r="52" spans="1:7" x14ac:dyDescent="0.25">
      <c r="B52" s="2" t="s">
        <v>22</v>
      </c>
      <c r="C52" s="12"/>
      <c r="D52" s="12"/>
      <c r="E52" s="14" t="str">
        <f>IF(E26&gt;0,E26,"")</f>
        <v/>
      </c>
      <c r="F52" s="12"/>
      <c r="G52" s="13"/>
    </row>
    <row r="53" spans="1:7" x14ac:dyDescent="0.25">
      <c r="B53" s="2" t="s">
        <v>23</v>
      </c>
      <c r="C53" s="12"/>
      <c r="D53" s="12"/>
      <c r="E53" s="14">
        <f>IF(E26&lt;0,-E26,"")</f>
        <v>21400</v>
      </c>
      <c r="F53" s="12"/>
      <c r="G53" s="13"/>
    </row>
    <row r="54" spans="1:7" x14ac:dyDescent="0.25">
      <c r="B54" s="2" t="s">
        <v>24</v>
      </c>
      <c r="C54" s="12"/>
      <c r="D54" s="12"/>
      <c r="E54" s="14">
        <f>-E28</f>
        <v>0</v>
      </c>
      <c r="F54" s="12"/>
      <c r="G54" s="13"/>
    </row>
    <row r="55" spans="1:7" x14ac:dyDescent="0.25">
      <c r="B55" s="2" t="s">
        <v>25</v>
      </c>
      <c r="C55" s="12"/>
      <c r="D55" s="12"/>
      <c r="E55" s="12" t="str">
        <f>IF(E43&gt;0,"Afkryds boksen!","")</f>
        <v/>
      </c>
      <c r="F55" s="12"/>
      <c r="G55" s="13"/>
    </row>
    <row r="56" spans="1:7" x14ac:dyDescent="0.25">
      <c r="B56" s="2" t="s">
        <v>26</v>
      </c>
      <c r="C56" s="12"/>
      <c r="D56" s="12"/>
      <c r="E56" s="14">
        <f>E47</f>
        <v>0</v>
      </c>
      <c r="F56" s="12"/>
      <c r="G56" s="13"/>
    </row>
    <row r="57" spans="1:7" x14ac:dyDescent="0.25">
      <c r="B57" s="4"/>
      <c r="C57" s="15"/>
      <c r="D57" s="15"/>
      <c r="E57" s="15"/>
      <c r="F57" s="15"/>
      <c r="G57" s="17"/>
    </row>
    <row r="59" spans="1:7" x14ac:dyDescent="0.25">
      <c r="A59" t="s">
        <v>38</v>
      </c>
      <c r="B59" t="s">
        <v>27</v>
      </c>
    </row>
    <row r="61" spans="1:7" x14ac:dyDescent="0.25">
      <c r="A61" t="s">
        <v>39</v>
      </c>
      <c r="B61" t="s">
        <v>28</v>
      </c>
    </row>
    <row r="62" spans="1:7" x14ac:dyDescent="0.25">
      <c r="B62" t="s">
        <v>29</v>
      </c>
    </row>
    <row r="64" spans="1:7" x14ac:dyDescent="0.25">
      <c r="A64" t="s">
        <v>40</v>
      </c>
      <c r="B64" t="s">
        <v>30</v>
      </c>
    </row>
    <row r="65" spans="1:3" x14ac:dyDescent="0.25">
      <c r="B65" t="s">
        <v>31</v>
      </c>
    </row>
    <row r="67" spans="1:3" x14ac:dyDescent="0.25">
      <c r="A67" t="s">
        <v>41</v>
      </c>
      <c r="B67" t="s">
        <v>32</v>
      </c>
    </row>
    <row r="68" spans="1:3" x14ac:dyDescent="0.25">
      <c r="B68" t="s">
        <v>33</v>
      </c>
    </row>
    <row r="70" spans="1:3" x14ac:dyDescent="0.25">
      <c r="A70" t="s">
        <v>42</v>
      </c>
      <c r="B70" t="s">
        <v>56</v>
      </c>
    </row>
    <row r="72" spans="1:3" x14ac:dyDescent="0.25">
      <c r="A72" t="s">
        <v>43</v>
      </c>
      <c r="B72" t="s">
        <v>34</v>
      </c>
    </row>
    <row r="73" spans="1:3" x14ac:dyDescent="0.25">
      <c r="B73" t="s">
        <v>35</v>
      </c>
    </row>
    <row r="74" spans="1:3" x14ac:dyDescent="0.25">
      <c r="B74" t="s">
        <v>36</v>
      </c>
    </row>
    <row r="76" spans="1:3" x14ac:dyDescent="0.25">
      <c r="B76" t="s">
        <v>44</v>
      </c>
      <c r="C76" s="27"/>
    </row>
    <row r="77" spans="1:3" x14ac:dyDescent="0.25">
      <c r="B77" t="s">
        <v>45</v>
      </c>
      <c r="C77" s="27"/>
    </row>
  </sheetData>
  <sheetProtection algorithmName="SHA-512" hashValue="TPImgWRVMZ+8RRL/aF4sggt6DHmMt3lmuK2KcHzEPBpJ8mXHu91+dKpt7/ba5o1T2N2LjUclHh0y/jrASIK4bQ==" saltValue="h9O0Ir2AEzcUrro2SIAlcw==" spinCount="100000" sheet="1" objects="1" scenarios="1"/>
  <mergeCells count="4">
    <mergeCell ref="B9:G9"/>
    <mergeCell ref="C5:G5"/>
    <mergeCell ref="C6:G6"/>
    <mergeCell ref="C7:G7"/>
  </mergeCells>
  <pageMargins left="0.7" right="0.7" top="0.75" bottom="0.75" header="0.3" footer="0.3"/>
  <pageSetup paperSize="9" orientation="portrait" horizontalDpi="4294967295" verticalDpi="4294967295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7"/>
  <sheetViews>
    <sheetView showGridLines="0" workbookViewId="0">
      <selection activeCell="C5" sqref="C5:D5"/>
    </sheetView>
  </sheetViews>
  <sheetFormatPr defaultRowHeight="15" x14ac:dyDescent="0.25"/>
  <cols>
    <col min="1" max="1" width="4.28515625" customWidth="1"/>
    <col min="2" max="2" width="33.42578125" customWidth="1"/>
    <col min="3" max="3" width="13.42578125" customWidth="1"/>
    <col min="4" max="4" width="20.42578125" customWidth="1"/>
    <col min="5" max="5" width="2.140625" customWidth="1"/>
    <col min="6" max="6" width="12.5703125" customWidth="1"/>
  </cols>
  <sheetData>
    <row r="2" spans="1:6" ht="36" customHeight="1" x14ac:dyDescent="0.25"/>
    <row r="5" spans="1:6" x14ac:dyDescent="0.25">
      <c r="B5" t="s">
        <v>46</v>
      </c>
      <c r="C5" s="29"/>
      <c r="D5" s="29"/>
    </row>
    <row r="6" spans="1:6" x14ac:dyDescent="0.25">
      <c r="B6" t="s">
        <v>47</v>
      </c>
      <c r="C6" s="29"/>
      <c r="D6" s="29"/>
    </row>
    <row r="7" spans="1:6" x14ac:dyDescent="0.25">
      <c r="B7" t="s">
        <v>48</v>
      </c>
      <c r="C7" s="29"/>
      <c r="D7" s="29"/>
    </row>
    <row r="9" spans="1:6" ht="26.25" x14ac:dyDescent="0.4">
      <c r="A9" s="28" t="s">
        <v>49</v>
      </c>
      <c r="B9" s="28"/>
      <c r="C9" s="28"/>
      <c r="D9" s="28"/>
      <c r="E9" s="28"/>
      <c r="F9" s="28"/>
    </row>
    <row r="11" spans="1:6" x14ac:dyDescent="0.25">
      <c r="B11" s="1" t="s">
        <v>1</v>
      </c>
      <c r="C11" s="10"/>
      <c r="D11" s="10"/>
      <c r="E11" s="10"/>
      <c r="F11" s="11" t="s">
        <v>37</v>
      </c>
    </row>
    <row r="12" spans="1:6" x14ac:dyDescent="0.25">
      <c r="B12" s="2"/>
      <c r="C12" s="12"/>
      <c r="D12" s="12"/>
      <c r="E12" s="12"/>
      <c r="F12" s="13"/>
    </row>
    <row r="13" spans="1:6" x14ac:dyDescent="0.25">
      <c r="B13" s="2" t="s">
        <v>50</v>
      </c>
      <c r="C13" s="23">
        <v>2000</v>
      </c>
      <c r="D13" s="12"/>
      <c r="E13" s="12"/>
      <c r="F13" s="13">
        <v>1</v>
      </c>
    </row>
    <row r="14" spans="1:6" x14ac:dyDescent="0.25">
      <c r="B14" s="2" t="s">
        <v>3</v>
      </c>
      <c r="C14" s="26">
        <v>0.6</v>
      </c>
      <c r="D14" s="12"/>
      <c r="E14" s="12"/>
      <c r="F14" s="13">
        <v>2</v>
      </c>
    </row>
    <row r="15" spans="1:6" x14ac:dyDescent="0.25">
      <c r="B15" s="3" t="s">
        <v>4</v>
      </c>
      <c r="C15" s="12"/>
      <c r="D15" s="8">
        <f>C13*C14</f>
        <v>1200</v>
      </c>
      <c r="E15" s="12"/>
      <c r="F15" s="13"/>
    </row>
    <row r="16" spans="1:6" x14ac:dyDescent="0.25">
      <c r="B16" s="2"/>
      <c r="C16" s="12"/>
      <c r="D16" s="14"/>
      <c r="E16" s="12"/>
      <c r="F16" s="13"/>
    </row>
    <row r="17" spans="1:6" x14ac:dyDescent="0.25">
      <c r="B17" s="2" t="s">
        <v>51</v>
      </c>
      <c r="C17" s="12"/>
      <c r="D17" s="14">
        <v>-7000</v>
      </c>
      <c r="E17" s="12"/>
      <c r="F17" s="13"/>
    </row>
    <row r="18" spans="1:6" x14ac:dyDescent="0.25">
      <c r="B18" s="2"/>
      <c r="C18" s="12"/>
      <c r="D18" s="14"/>
      <c r="E18" s="12"/>
      <c r="F18" s="13"/>
    </row>
    <row r="19" spans="1:6" x14ac:dyDescent="0.25">
      <c r="B19" s="2"/>
      <c r="C19" s="12"/>
      <c r="D19" s="8">
        <f>IF((D15+D17)&gt;0,(D15+D17),0)</f>
        <v>0</v>
      </c>
      <c r="E19" s="12"/>
      <c r="F19" s="13"/>
    </row>
    <row r="20" spans="1:6" x14ac:dyDescent="0.25">
      <c r="B20" s="2"/>
      <c r="C20" s="12"/>
      <c r="D20" s="14"/>
      <c r="E20" s="12"/>
      <c r="F20" s="13"/>
    </row>
    <row r="21" spans="1:6" x14ac:dyDescent="0.25">
      <c r="B21" s="2" t="s">
        <v>52</v>
      </c>
      <c r="C21" s="12"/>
      <c r="D21" s="14">
        <f>-D19*0.4</f>
        <v>0</v>
      </c>
      <c r="E21" s="12"/>
      <c r="F21" s="13"/>
    </row>
    <row r="22" spans="1:6" x14ac:dyDescent="0.25">
      <c r="B22" s="2"/>
      <c r="C22" s="12"/>
      <c r="D22" s="14"/>
      <c r="E22" s="12"/>
      <c r="F22" s="13"/>
    </row>
    <row r="23" spans="1:6" x14ac:dyDescent="0.25">
      <c r="B23" s="2" t="s">
        <v>53</v>
      </c>
      <c r="C23" s="12"/>
      <c r="D23" s="8">
        <f>D19-D21</f>
        <v>0</v>
      </c>
      <c r="E23" s="12"/>
      <c r="F23" s="13">
        <v>3</v>
      </c>
    </row>
    <row r="24" spans="1:6" x14ac:dyDescent="0.25">
      <c r="B24" s="4"/>
      <c r="C24" s="15"/>
      <c r="D24" s="15"/>
      <c r="E24" s="15"/>
      <c r="F24" s="25"/>
    </row>
    <row r="28" spans="1:6" x14ac:dyDescent="0.25">
      <c r="A28" t="s">
        <v>38</v>
      </c>
      <c r="B28" t="s">
        <v>54</v>
      </c>
    </row>
    <row r="30" spans="1:6" x14ac:dyDescent="0.25">
      <c r="A30" t="s">
        <v>39</v>
      </c>
      <c r="B30" t="s">
        <v>28</v>
      </c>
    </row>
    <row r="31" spans="1:6" x14ac:dyDescent="0.25">
      <c r="B31" t="s">
        <v>29</v>
      </c>
    </row>
    <row r="33" spans="1:3" x14ac:dyDescent="0.25">
      <c r="A33" t="s">
        <v>40</v>
      </c>
      <c r="B33" t="s">
        <v>55</v>
      </c>
    </row>
    <row r="36" spans="1:3" x14ac:dyDescent="0.25">
      <c r="B36" t="s">
        <v>44</v>
      </c>
      <c r="C36" s="27"/>
    </row>
    <row r="37" spans="1:3" x14ac:dyDescent="0.25">
      <c r="B37" t="s">
        <v>45</v>
      </c>
      <c r="C37" s="27"/>
    </row>
  </sheetData>
  <sheetProtection algorithmName="SHA-512" hashValue="3y9sP+PN33NsRDMFYm6GaNQDc+GuFYpvOe6rc3LByCdLlhExdoltXeX7QsMMr7FUQm/auIwcJO7WXWbypv+1XA==" saltValue="CdlWx1Cj5/DspSA9Gzy3Ow==" spinCount="100000" sheet="1" objects="1" scenarios="1"/>
  <mergeCells count="4">
    <mergeCell ref="A9:F9"/>
    <mergeCell ref="C5:D5"/>
    <mergeCell ref="C6:D6"/>
    <mergeCell ref="C7:D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Regnskabsmetoden</vt:lpstr>
      <vt:lpstr>Standardmetoden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Bærentzen</dc:creator>
  <cp:lastModifiedBy>Daniel Emerek Jürgensen</cp:lastModifiedBy>
  <cp:lastPrinted>2013-08-23T08:00:13Z</cp:lastPrinted>
  <dcterms:created xsi:type="dcterms:W3CDTF">2013-08-23T06:52:15Z</dcterms:created>
  <dcterms:modified xsi:type="dcterms:W3CDTF">2022-03-22T08:40:11Z</dcterms:modified>
</cp:coreProperties>
</file>